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10" windowHeight="1041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7">EFE!$A$1:$E$124</definedName>
    <definedName name="_xlnm.Print_Area" localSheetId="0">'Notas a los Edos Financieros'!$A$1:$D$55</definedName>
  </definedNames>
  <calcPr calcId="145621"/>
</workbook>
</file>

<file path=xl/calcChain.xml><?xml version="1.0" encoding="utf-8"?>
<calcChain xmlns="http://schemas.openxmlformats.org/spreadsheetml/2006/main">
  <c r="D48" i="62" l="1"/>
  <c r="C48" i="62"/>
  <c r="D61" i="62"/>
  <c r="C61" i="62"/>
  <c r="D15" i="62" l="1"/>
  <c r="C15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73" i="60" l="1"/>
  <c r="D112" i="59" l="1"/>
  <c r="C105" i="59"/>
  <c r="D105" i="59" s="1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<sst xmlns="http://schemas.openxmlformats.org/spreadsheetml/2006/main" count="1013" uniqueCount="687">
  <si>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</si>
  <si>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</si>
  <si>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</si>
  <si>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</si>
  <si>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</si>
  <si>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</si>
  <si>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</si>
  <si>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</si>
  <si>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</si>
  <si>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</si>
  <si>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</si>
  <si>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</si>
  <si>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</si>
  <si>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</si>
  <si>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</si>
  <si>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</si>
  <si>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</si>
  <si>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</si>
  <si>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</si>
  <si>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</si>
  <si>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</si>
  <si>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</si>
  <si>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</si>
  <si>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</si>
  <si>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</si>
  <si>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</si>
  <si>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</si>
  <si>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</si>
  <si>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</si>
  <si>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</si>
  <si>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</si>
  <si>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</si>
  <si>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</si>
  <si>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</si>
  <si>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</si>
  <si>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</si>
  <si>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</si>
  <si>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</si>
  <si>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</si>
  <si>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</si>
  <si>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</si>
  <si>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</si>
  <si>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</si>
  <si>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</si>
  <si>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</si>
  <si>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</si>
  <si>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</si>
  <si>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</si>
  <si>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</si>
  <si>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</si>
  <si>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</si>
  <si>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</si>
  <si>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</si>
  <si>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</si>
  <si>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</si>
  <si>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</si>
  <si>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</si>
  <si>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</si>
  <si>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</si>
  <si>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</si>
  <si>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</si>
  <si>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</si>
  <si>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</si>
  <si>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</si>
  <si>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</si>
  <si>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</si>
  <si>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</si>
  <si>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</si>
  <si>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</si>
  <si>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</si>
  <si>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</si>
  <si>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</si>
  <si>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</si>
  <si>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</si>
  <si>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</si>
  <si>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</si>
  <si>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</si>
  <si>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</si>
  <si>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</si>
  <si>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</si>
  <si>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</si>
  <si>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</si>
  <si>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</si>
  <si>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</si>
  <si>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</si>
  <si>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</si>
  <si>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</si>
  <si>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</si>
  <si>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</si>
  <si>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</si>
  <si>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</si>
  <si>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</si>
  <si>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</si>
  <si>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</si>
  <si>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</si>
  <si>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</si>
  <si>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</si>
  <si>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</si>
  <si>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</si>
  <si>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</si>
  <si>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</si>
  <si>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</si>
  <si>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</si>
  <si>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</si>
  <si>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</si>
  <si>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</si>
  <si>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</si>
  <si>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</si>
  <si>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</si>
  <si>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</si>
  <si>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</si>
  <si>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</si>
  <si>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</si>
  <si>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</si>
  <si>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</si>
  <si>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</si>
  <si>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</si>
  <si>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</si>
  <si>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</si>
  <si>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</si>
  <si>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</si>
  <si>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</si>
  <si>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</si>
  <si>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</si>
  <si>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</si>
  <si>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</si>
  <si>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</si>
  <si>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</si>
  <si>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</si>
  <si>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</si>
  <si>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</si>
  <si>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</si>
  <si>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</si>
  <si>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</si>
  <si>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</si>
  <si>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</si>
  <si>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</si>
  <si>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</si>
  <si>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</si>
  <si>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</si>
  <si>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</si>
  <si>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</si>
  <si>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</si>
  <si>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</si>
  <si>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</si>
  <si>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</si>
  <si>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</si>
  <si>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</si>
  <si>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</si>
  <si>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</si>
  <si>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</si>
  <si>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</si>
  <si>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</si>
  <si>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</si>
  <si>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</si>
  <si>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</si>
  <si>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</si>
  <si>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</si>
  <si>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</si>
  <si>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</si>
  <si>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</si>
  <si>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</si>
  <si>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</si>
  <si>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</si>
  <si>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</si>
  <si>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</si>
  <si>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</si>
  <si>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</si>
  <si>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</si>
  <si>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</si>
  <si>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</si>
  <si>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</si>
  <si>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</si>
  <si>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</si>
  <si>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</si>
  <si>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</si>
  <si>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</si>
  <si>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</si>
  <si>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</si>
  <si>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</si>
  <si>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</si>
  <si>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</si>
  <si>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</si>
  <si>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</si>
  <si>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</si>
  <si>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</si>
  <si>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</si>
  <si>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</si>
  <si>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</si>
  <si>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</si>
  <si>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</si>
  <si>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</si>
  <si>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</si>
  <si>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</si>
  <si>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</si>
  <si>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</si>
  <si>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</si>
  <si>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</si>
  <si>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</si>
  <si>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</si>
  <si>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</si>
  <si>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</si>
  <si>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</si>
  <si>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</si>
  <si>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</si>
  <si>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</si>
  <si>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</si>
  <si>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</si>
  <si>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</si>
  <si>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</si>
  <si>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</si>
  <si>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</si>
  <si>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</si>
  <si>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</si>
  <si>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</si>
  <si>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</si>
  <si>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</si>
  <si>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</si>
  <si>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</si>
  <si>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</si>
  <si>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</si>
  <si>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</si>
  <si>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</si>
  <si>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</si>
  <si>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</si>
  <si>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</si>
  <si>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</si>
  <si>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</si>
  <si>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</si>
  <si>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</si>
  <si>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</si>
  <si>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</si>
  <si>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</si>
  <si>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</si>
  <si>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</si>
  <si>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</si>
  <si>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</si>
  <si>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</si>
  <si>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</si>
  <si>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</si>
  <si>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</si>
  <si>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</si>
  <si>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</si>
  <si>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</si>
  <si>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</si>
  <si>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</si>
  <si>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</si>
  <si>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</si>
  <si>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</si>
  <si>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</si>
  <si>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</si>
  <si>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</si>
  <si>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</si>
  <si>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</si>
  <si>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</si>
  <si>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</si>
  <si>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</si>
  <si>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</si>
  <si>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</si>
  <si>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</si>
  <si>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</si>
  <si>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</si>
  <si>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</si>
  <si>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</si>
  <si>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</si>
  <si>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</si>
  <si>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</si>
  <si>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</si>
  <si>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</si>
  <si>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</si>
  <si>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</si>
  <si>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</si>
  <si>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</si>
  <si>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</si>
  <si>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</si>
  <si>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</si>
  <si>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</si>
  <si>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</si>
  <si>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</si>
  <si>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</si>
  <si>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</si>
  <si>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</si>
  <si>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</si>
  <si>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</si>
  <si>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</si>
  <si>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</si>
  <si>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</si>
  <si>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</si>
  <si>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</si>
  <si>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</si>
  <si>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</si>
  <si>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</si>
  <si>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</si>
  <si>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</si>
  <si>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</si>
  <si>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</si>
  <si>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</si>
  <si>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</si>
  <si>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</si>
  <si>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</si>
  <si>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</si>
  <si>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</si>
  <si>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</si>
  <si>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</si>
  <si>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</si>
  <si>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</si>
  <si>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</si>
  <si>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</si>
  <si>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</si>
  <si>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</si>
  <si>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</si>
  <si>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</si>
  <si>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</si>
  <si>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</si>
  <si>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</si>
  <si>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</si>
  <si>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</si>
  <si>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</si>
  <si>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</si>
  <si>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</si>
  <si>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</si>
  <si>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</si>
  <si>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</si>
  <si>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</si>
  <si>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</si>
  <si>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</si>
  <si>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</si>
  <si>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</si>
  <si>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</si>
  <si>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</si>
  <si>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</si>
  <si>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</si>
  <si>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</si>
  <si>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</si>
  <si>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</si>
  <si>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</si>
  <si>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</si>
  <si>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</si>
  <si>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</si>
  <si>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</si>
  <si>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</si>
  <si>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</si>
  <si>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</si>
  <si>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</si>
  <si>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</si>
  <si>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</si>
  <si>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</si>
  <si>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</si>
  <si>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</si>
  <si>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</si>
  <si>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</si>
  <si>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</si>
  <si>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</si>
  <si>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</si>
  <si>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</si>
  <si>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</si>
  <si>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</si>
  <si>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</si>
  <si>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</si>
  <si>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</si>
  <si>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</si>
  <si>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</si>
  <si>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</si>
  <si>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</si>
  <si>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</si>
  <si>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</si>
  <si>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</si>
  <si>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</si>
  <si>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</si>
  <si>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</si>
  <si>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</si>
  <si>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</si>
  <si>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</si>
  <si>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</si>
  <si>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</si>
  <si>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</si>
  <si>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</si>
  <si>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</si>
  <si>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</si>
  <si>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</si>
  <si>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</si>
  <si>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</si>
  <si>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</si>
  <si>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</si>
  <si>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</si>
  <si>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</si>
  <si>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</si>
  <si>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</si>
  <si>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</si>
  <si>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</si>
  <si>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</si>
  <si>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</si>
  <si>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</si>
  <si>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</si>
  <si>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</si>
  <si>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</si>
  <si>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</si>
  <si>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</si>
  <si>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</si>
  <si>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</si>
  <si>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</si>
  <si>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</si>
  <si>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</si>
  <si>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</si>
  <si>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</si>
  <si>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</si>
  <si>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</si>
  <si>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</si>
  <si>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</si>
  <si>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</si>
  <si>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</si>
  <si>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</si>
  <si>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</si>
  <si>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</si>
  <si>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</si>
  <si>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</si>
  <si>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</si>
  <si>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</si>
  <si>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</si>
  <si>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</si>
  <si>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</si>
  <si>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</si>
  <si>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</si>
  <si>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</si>
  <si>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</si>
  <si>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</si>
  <si>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</si>
  <si>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</si>
  <si>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</si>
  <si>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</si>
  <si>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</si>
  <si>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</si>
  <si>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</si>
  <si>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</si>
  <si>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</si>
  <si>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</si>
  <si>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</si>
  <si>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</si>
  <si>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</si>
  <si>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</si>
  <si>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</si>
  <si>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</si>
  <si>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</si>
  <si>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</si>
  <si>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</si>
  <si>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</si>
  <si>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</si>
  <si>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</si>
  <si>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</si>
  <si>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</si>
  <si>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</si>
  <si>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</si>
  <si>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</si>
  <si>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</si>
  <si>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</si>
  <si>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</si>
  <si>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</si>
  <si>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</si>
  <si>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</si>
  <si>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</si>
  <si>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</si>
  <si>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</si>
  <si>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</si>
  <si>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</si>
  <si>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</si>
  <si>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</si>
  <si>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</si>
  <si>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</si>
  <si>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</si>
  <si>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</si>
  <si>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</si>
  <si>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</si>
  <si>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</si>
  <si>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</si>
  <si>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</si>
  <si>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</si>
  <si>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</si>
  <si>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</si>
  <si>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</si>
  <si>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</si>
  <si>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</si>
  <si>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</si>
  <si>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</si>
  <si>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</si>
  <si>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</si>
  <si>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</si>
  <si>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</si>
  <si>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</si>
  <si>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</si>
  <si>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</si>
  <si>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</si>
  <si>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</si>
  <si>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</si>
  <si>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</si>
  <si>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</si>
  <si>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</si>
  <si>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</si>
  <si>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</si>
  <si>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</si>
  <si>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</si>
  <si>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</si>
  <si>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</si>
  <si>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</si>
  <si>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</si>
  <si>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</si>
  <si>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</si>
  <si>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</si>
  <si>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</si>
  <si>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</si>
  <si>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</si>
  <si>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</si>
  <si>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</si>
  <si>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</si>
  <si>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</si>
  <si>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</si>
  <si>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</si>
  <si>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</si>
  <si>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</si>
  <si>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</si>
  <si>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</si>
  <si>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</si>
  <si>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</si>
  <si>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</si>
  <si>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</si>
  <si>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</si>
  <si>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</si>
  <si>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</si>
  <si>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</si>
  <si>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</si>
  <si>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</si>
  <si>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</si>
  <si>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</si>
  <si>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</si>
  <si>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</si>
  <si>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</si>
  <si>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</si>
  <si>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</si>
  <si>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</si>
  <si>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</si>
  <si>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</si>
  <si>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</si>
  <si>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</si>
  <si>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</si>
  <si>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</si>
  <si>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</si>
  <si>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</si>
  <si>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</si>
  <si>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</si>
  <si>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</si>
  <si>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</si>
  <si>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</si>
  <si>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</si>
  <si>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</si>
  <si>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</si>
  <si>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</si>
  <si>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</si>
  <si>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</si>
  <si>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</si>
  <si>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</si>
  <si>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</si>
  <si>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</si>
  <si>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</si>
  <si>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</si>
  <si>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</si>
  <si>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</si>
  <si>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</si>
  <si>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</si>
  <si>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</si>
  <si>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</si>
  <si>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</si>
  <si>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</si>
  <si>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</si>
  <si>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</si>
  <si>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</si>
  <si>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</si>
  <si>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</si>
  <si>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</si>
  <si>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</si>
  <si>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</si>
  <si>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</si>
  <si>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</si>
  <si>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</si>
  <si>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</si>
  <si>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</si>
  <si>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</si>
  <si>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</si>
  <si>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</si>
  <si>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</si>
  <si>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</si>
  <si>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</si>
  <si>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</si>
  <si>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</si>
  <si>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</si>
  <si>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</si>
  <si>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</si>
  <si>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</si>
  <si>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</si>
  <si>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</si>
  <si>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</si>
  <si>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</si>
  <si>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</si>
  <si>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</si>
  <si>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</si>
  <si>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</si>
  <si>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</si>
  <si>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</si>
  <si>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</si>
  <si>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</si>
  <si>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</si>
  <si>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</si>
  <si>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</si>
  <si>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</si>
  <si>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</si>
  <si>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</si>
  <si>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</si>
  <si>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</si>
  <si>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</si>
  <si>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</si>
  <si>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</si>
  <si>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</si>
  <si>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</si>
  <si>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</si>
  <si>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</si>
  <si>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</si>
  <si>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</si>
  <si>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</si>
  <si>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</si>
  <si>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</si>
  <si>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</si>
  <si>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</si>
  <si>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</si>
  <si>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</si>
  <si>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</si>
  <si>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</si>
  <si>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</si>
  <si>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</si>
  <si>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</si>
  <si>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</si>
  <si>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</si>
  <si>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</si>
  <si>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</si>
  <si>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</si>
  <si>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</si>
  <si>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</si>
  <si>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</si>
  <si>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</si>
  <si>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</si>
  <si>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</si>
  <si>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</si>
  <si>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</si>
  <si>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</si>
  <si>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</si>
  <si>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Correspondiente del 01 de Enero al 31 de Marzo de 2021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</si>
  <si>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</si>
  <si>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</si>
  <si>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</si>
  <si>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</si>
  <si>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</si>
  <si>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</si>
  <si>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</si>
  <si>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</si>
  <si>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</si>
  <si>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</si>
  <si>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</si>
  <si>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</si>
  <si>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</si>
  <si>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</si>
  <si>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</si>
  <si>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</si>
  <si>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</si>
  <si>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</si>
  <si>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</si>
  <si>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</si>
  <si>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>Provisiones a Corto Plazo</t>
  </si>
  <si>
    <t>transitoria</t>
  </si>
  <si>
    <t>Finiquito laboral por fallecimiento de empleado</t>
  </si>
  <si>
    <t>Rendimientos bancarios</t>
  </si>
  <si>
    <t>El banco fiduciario debe contratar siempre la mejor inversion de los recursos</t>
  </si>
  <si>
    <t>Sueldos del personal según plantilla autorizada</t>
  </si>
  <si>
    <t>Complementos salariales al personal</t>
  </si>
  <si>
    <t>Honorarios por Asesoría Juridica</t>
  </si>
  <si>
    <t>Honorarios Fiduciarios pagados al banco</t>
  </si>
  <si>
    <t xml:space="preserve">Pago de Impuesto predial </t>
  </si>
  <si>
    <t>Municipal y Estatal</t>
  </si>
  <si>
    <t xml:space="preserve">Donaciones </t>
  </si>
  <si>
    <t>Actualizaciones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</si>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</sst>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164" fontId="12" fillId="0" borderId="0" xfId="14" applyNumberFormat="1" applyFont="1"/>
    <xf numFmtId="164" fontId="13" fillId="0" borderId="0" xfId="14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3" applyFont="1" applyFill="1" applyBorder="1" applyAlignment="1" applyProtection="1">
      <alignment horizontal="center" vertical="top"/>
      <protection locked="0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5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4" t="s">
        <v>651</v>
      </c>
      <c r="B1" s="174"/>
      <c r="C1" s="36" t="s">
        <v>179</v>
      </c>
      <c r="D1" s="37">
        <v>2021</v>
      </c>
    </row>
    <row r="2" spans="1:4" ht="10.15" x14ac:dyDescent="0.2">
      <c r="A2" s="175" t="s">
        <v>485</v>
      </c>
      <c r="B2" s="175"/>
      <c r="C2" s="36" t="s">
        <v>181</v>
      </c>
      <c r="D2" s="39" t="s">
        <v>606</v>
      </c>
    </row>
    <row r="3" spans="1:4" ht="10.15" x14ac:dyDescent="0.2">
      <c r="A3" s="176" t="s">
        <v>652</v>
      </c>
      <c r="B3" s="176"/>
      <c r="C3" s="36" t="s">
        <v>182</v>
      </c>
      <c r="D3" s="37">
        <v>1</v>
      </c>
    </row>
    <row r="4" spans="1:4" ht="10.15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ht="10.15" x14ac:dyDescent="0.2">
      <c r="A6" s="15"/>
      <c r="B6" s="16"/>
    </row>
    <row r="7" spans="1:4" ht="10.15" x14ac:dyDescent="0.2">
      <c r="A7" s="17"/>
      <c r="B7" s="18" t="s">
        <v>45</v>
      </c>
    </row>
    <row r="8" spans="1:4" ht="10.15" x14ac:dyDescent="0.2">
      <c r="A8" s="17"/>
      <c r="B8" s="18"/>
    </row>
    <row r="9" spans="1:4" ht="10.15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ht="10.15" x14ac:dyDescent="0.2">
      <c r="A11" s="64" t="s">
        <v>3</v>
      </c>
      <c r="B11" s="65" t="s">
        <v>4</v>
      </c>
      <c r="C11" s="117"/>
    </row>
    <row r="12" spans="1:4" ht="10.15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ht="10.15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ht="10.15" x14ac:dyDescent="0.2">
      <c r="A16" s="64" t="s">
        <v>9</v>
      </c>
      <c r="B16" s="65" t="s">
        <v>10</v>
      </c>
      <c r="C16" s="117"/>
    </row>
    <row r="17" spans="1:3" ht="10.15" x14ac:dyDescent="0.2">
      <c r="A17" s="64" t="s">
        <v>11</v>
      </c>
      <c r="B17" s="65" t="s">
        <v>12</v>
      </c>
      <c r="C17" s="117"/>
    </row>
    <row r="18" spans="1:3" ht="10.15" x14ac:dyDescent="0.2">
      <c r="A18" s="64" t="s">
        <v>13</v>
      </c>
      <c r="B18" s="65" t="s">
        <v>14</v>
      </c>
      <c r="C18" s="117"/>
    </row>
    <row r="19" spans="1:3" ht="10.15" x14ac:dyDescent="0.2">
      <c r="A19" s="64" t="s">
        <v>15</v>
      </c>
      <c r="B19" s="65" t="s">
        <v>16</v>
      </c>
      <c r="C19" s="117"/>
    </row>
    <row r="20" spans="1:3" ht="10.15" x14ac:dyDescent="0.2">
      <c r="A20" s="64" t="s">
        <v>17</v>
      </c>
      <c r="B20" s="65" t="s">
        <v>598</v>
      </c>
      <c r="C20" s="117"/>
    </row>
    <row r="21" spans="1:3" ht="10.15" x14ac:dyDescent="0.2">
      <c r="A21" s="64" t="s">
        <v>18</v>
      </c>
      <c r="B21" s="65" t="s">
        <v>19</v>
      </c>
      <c r="C21" s="117"/>
    </row>
    <row r="22" spans="1:3" ht="10.15" x14ac:dyDescent="0.2">
      <c r="A22" s="64" t="s">
        <v>20</v>
      </c>
      <c r="B22" s="65" t="s">
        <v>168</v>
      </c>
      <c r="C22" s="117"/>
    </row>
    <row r="23" spans="1:3" ht="10.15" x14ac:dyDescent="0.2">
      <c r="A23" s="64" t="s">
        <v>21</v>
      </c>
      <c r="B23" s="65" t="s">
        <v>22</v>
      </c>
      <c r="C23" s="117"/>
    </row>
    <row r="24" spans="1:3" ht="10.15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ht="10.15" x14ac:dyDescent="0.2">
      <c r="A26" s="64" t="s">
        <v>571</v>
      </c>
      <c r="B26" s="65" t="s">
        <v>329</v>
      </c>
      <c r="C26" s="117"/>
    </row>
    <row r="27" spans="1:3" ht="10.15" x14ac:dyDescent="0.2">
      <c r="A27" s="64" t="s">
        <v>573</v>
      </c>
      <c r="B27" s="65" t="s">
        <v>346</v>
      </c>
      <c r="C27" s="117"/>
    </row>
    <row r="28" spans="1:3" ht="10.15" x14ac:dyDescent="0.2">
      <c r="A28" s="64" t="s">
        <v>23</v>
      </c>
      <c r="B28" s="65" t="s">
        <v>24</v>
      </c>
      <c r="C28" s="117"/>
    </row>
    <row r="29" spans="1:3" ht="10.15" x14ac:dyDescent="0.2">
      <c r="A29" s="64" t="s">
        <v>25</v>
      </c>
      <c r="B29" s="65" t="s">
        <v>26</v>
      </c>
      <c r="C29" s="117"/>
    </row>
    <row r="30" spans="1:3" ht="10.15" x14ac:dyDescent="0.2">
      <c r="A30" s="64" t="s">
        <v>27</v>
      </c>
      <c r="B30" s="65" t="s">
        <v>28</v>
      </c>
      <c r="C30" s="117"/>
    </row>
    <row r="31" spans="1:3" ht="10.15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ht="10.15" x14ac:dyDescent="0.2">
      <c r="A33" s="64"/>
      <c r="B33" s="65"/>
      <c r="C33" s="117"/>
    </row>
    <row r="34" spans="1:5" ht="10.1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ht="10.15" x14ac:dyDescent="0.2">
      <c r="A37" s="17"/>
      <c r="B37" s="20"/>
    </row>
    <row r="38" spans="1:5" ht="10.15" x14ac:dyDescent="0.2">
      <c r="A38" s="17"/>
      <c r="B38" s="18" t="s">
        <v>46</v>
      </c>
    </row>
    <row r="39" spans="1:5" ht="10.15" x14ac:dyDescent="0.2">
      <c r="A39" s="17" t="s">
        <v>47</v>
      </c>
      <c r="B39" s="65" t="s">
        <v>32</v>
      </c>
    </row>
    <row r="40" spans="1:5" ht="10.15" x14ac:dyDescent="0.2">
      <c r="A40" s="17"/>
      <c r="B40" s="65" t="s">
        <v>605</v>
      </c>
    </row>
    <row r="41" spans="1:5" ht="10.9" thickBot="1" x14ac:dyDescent="0.25">
      <c r="A41" s="21"/>
      <c r="B41" s="22"/>
    </row>
    <row r="43" spans="1:5" ht="32.25" customHeight="1" x14ac:dyDescent="0.2">
      <c r="A43" s="177" t="s">
        <v>649</v>
      </c>
      <c r="B43" s="177"/>
      <c r="C43" s="142"/>
      <c r="D43" s="142"/>
      <c r="E43" s="142"/>
    </row>
    <row r="46" spans="1:5" x14ac:dyDescent="0.2">
      <c r="B46" s="143" t="s">
        <v>653</v>
      </c>
    </row>
    <row r="47" spans="1:5" x14ac:dyDescent="0.2">
      <c r="B47" s="143" t="s">
        <v>654</v>
      </c>
    </row>
    <row r="48" spans="1:5" x14ac:dyDescent="0.2">
      <c r="B48" s="143" t="s">
        <v>657</v>
      </c>
    </row>
    <row r="49" spans="2:2" x14ac:dyDescent="0.2">
      <c r="B49" s="144" t="s">
        <v>658</v>
      </c>
    </row>
    <row r="52" spans="2:2" x14ac:dyDescent="0.2">
      <c r="B52" s="143" t="s">
        <v>653</v>
      </c>
    </row>
    <row r="53" spans="2:2" x14ac:dyDescent="0.2">
      <c r="B53" s="143" t="s">
        <v>655</v>
      </c>
    </row>
    <row r="54" spans="2:2" x14ac:dyDescent="0.2">
      <c r="B54" s="143" t="s">
        <v>656</v>
      </c>
    </row>
    <row r="55" spans="2:2" x14ac:dyDescent="0.2">
      <c r="B55" s="143" t="s">
        <v>659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8"/>
  <sheetViews>
    <sheetView showGridLines="0" workbookViewId="0">
      <selection activeCell="B24" sqref="B24"/>
    </sheetView>
  </sheetViews>
  <sheetFormatPr baseColWidth="10" defaultColWidth="11.42578125" defaultRowHeight="11.25" x14ac:dyDescent="0.2"/>
  <cols>
    <col min="1" max="1" width="3.28515625" style="59" customWidth="1"/>
    <col min="2" max="2" width="74.5703125" style="59" customWidth="1"/>
    <col min="3" max="3" width="31.28515625" style="59" customWidth="1"/>
    <col min="4" max="16384" width="11.42578125" style="59"/>
  </cols>
  <sheetData>
    <row r="1" spans="1:3" s="58" customFormat="1" ht="18" customHeight="1" x14ac:dyDescent="0.3">
      <c r="A1" s="181" t="str">
        <f>ESF!A1</f>
        <v>FIDEICOMISO CIUDAD INDUSTRIAL DE LEON</v>
      </c>
      <c r="B1" s="182"/>
      <c r="C1" s="183"/>
    </row>
    <row r="2" spans="1:3" s="58" customFormat="1" ht="18" customHeight="1" x14ac:dyDescent="0.25">
      <c r="A2" s="184" t="s">
        <v>482</v>
      </c>
      <c r="B2" s="185"/>
      <c r="C2" s="186"/>
    </row>
    <row r="3" spans="1:3" s="58" customFormat="1" ht="18" customHeight="1" x14ac:dyDescent="0.3">
      <c r="A3" s="184" t="str">
        <f>ESF!A3</f>
        <v>Correspondiente del 01 de Enero al 31 de Marzo de 2021</v>
      </c>
      <c r="B3" s="185"/>
      <c r="C3" s="186"/>
    </row>
    <row r="4" spans="1:3" s="60" customFormat="1" ht="10.15" x14ac:dyDescent="0.2">
      <c r="A4" s="187" t="s">
        <v>478</v>
      </c>
      <c r="B4" s="188"/>
      <c r="C4" s="189"/>
    </row>
    <row r="5" spans="1:3" x14ac:dyDescent="0.2">
      <c r="A5" s="75" t="s">
        <v>517</v>
      </c>
      <c r="B5" s="75"/>
      <c r="C5" s="163">
        <v>294157.95</v>
      </c>
    </row>
    <row r="6" spans="1:3" ht="10.15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ht="10.15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ht="10.15" x14ac:dyDescent="0.2">
      <c r="A12" s="81" t="s">
        <v>523</v>
      </c>
      <c r="B12" s="82" t="s">
        <v>340</v>
      </c>
      <c r="C12" s="80">
        <v>0</v>
      </c>
    </row>
    <row r="13" spans="1:3" ht="10.15" x14ac:dyDescent="0.2">
      <c r="A13" s="83" t="s">
        <v>524</v>
      </c>
      <c r="B13" s="84" t="s">
        <v>525</v>
      </c>
      <c r="C13" s="80">
        <v>0</v>
      </c>
    </row>
    <row r="14" spans="1:3" ht="10.15" x14ac:dyDescent="0.2">
      <c r="A14" s="76"/>
      <c r="B14" s="85"/>
      <c r="C14" s="86"/>
    </row>
    <row r="15" spans="1:3" ht="10.15" x14ac:dyDescent="0.2">
      <c r="A15" s="87" t="s">
        <v>83</v>
      </c>
      <c r="B15" s="77"/>
      <c r="C15" s="79">
        <f>SUM(C16:C18)</f>
        <v>0</v>
      </c>
    </row>
    <row r="16" spans="1:3" ht="10.15" x14ac:dyDescent="0.2">
      <c r="A16" s="88">
        <v>3.1</v>
      </c>
      <c r="B16" s="82" t="s">
        <v>528</v>
      </c>
      <c r="C16" s="80">
        <v>0</v>
      </c>
    </row>
    <row r="17" spans="1:3" ht="10.15" x14ac:dyDescent="0.2">
      <c r="A17" s="89">
        <v>3.2</v>
      </c>
      <c r="B17" s="82" t="s">
        <v>526</v>
      </c>
      <c r="C17" s="80">
        <v>0</v>
      </c>
    </row>
    <row r="18" spans="1:3" ht="10.15" x14ac:dyDescent="0.2">
      <c r="A18" s="89">
        <v>3.3</v>
      </c>
      <c r="B18" s="84" t="s">
        <v>527</v>
      </c>
      <c r="C18" s="90">
        <v>0</v>
      </c>
    </row>
    <row r="19" spans="1:3" ht="10.15" x14ac:dyDescent="0.2">
      <c r="A19" s="76"/>
      <c r="B19" s="91"/>
      <c r="C19" s="92"/>
    </row>
    <row r="20" spans="1:3" x14ac:dyDescent="0.2">
      <c r="A20" s="93" t="s">
        <v>82</v>
      </c>
      <c r="B20" s="93"/>
      <c r="C20" s="163">
        <f>C5+C7-C15</f>
        <v>294157.95</v>
      </c>
    </row>
    <row r="22" spans="1:3" ht="10.15" x14ac:dyDescent="0.2">
      <c r="B22" s="42" t="s">
        <v>649</v>
      </c>
    </row>
    <row r="25" spans="1:3" x14ac:dyDescent="0.2">
      <c r="B25" s="143" t="s">
        <v>653</v>
      </c>
      <c r="C25" s="143" t="s">
        <v>653</v>
      </c>
    </row>
    <row r="26" spans="1:3" ht="10.15" x14ac:dyDescent="0.2">
      <c r="B26" s="143" t="s">
        <v>654</v>
      </c>
      <c r="C26" s="143" t="s">
        <v>655</v>
      </c>
    </row>
    <row r="27" spans="1:3" x14ac:dyDescent="0.2">
      <c r="B27" s="143" t="s">
        <v>657</v>
      </c>
      <c r="C27" s="143" t="s">
        <v>656</v>
      </c>
    </row>
    <row r="28" spans="1:3" ht="10.15" x14ac:dyDescent="0.2">
      <c r="B28" s="145" t="s">
        <v>658</v>
      </c>
      <c r="C28" s="145" t="s">
        <v>659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7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7109375" style="59" customWidth="1"/>
    <col min="2" max="2" width="75.140625" style="59" customWidth="1"/>
    <col min="3" max="3" width="30.85546875" style="59" customWidth="1"/>
    <col min="4" max="16384" width="11.42578125" style="59"/>
  </cols>
  <sheetData>
    <row r="1" spans="1:3" s="61" customFormat="1" ht="18.95" customHeight="1" x14ac:dyDescent="0.3">
      <c r="A1" s="190" t="str">
        <f>ESF!A1</f>
        <v>FIDEICOMISO CIUDAD INDUSTRIAL DE LEON</v>
      </c>
      <c r="B1" s="191"/>
      <c r="C1" s="192"/>
    </row>
    <row r="2" spans="1:3" s="61" customFormat="1" ht="18.95" customHeight="1" x14ac:dyDescent="0.25">
      <c r="A2" s="193" t="s">
        <v>483</v>
      </c>
      <c r="B2" s="194"/>
      <c r="C2" s="195"/>
    </row>
    <row r="3" spans="1:3" s="61" customFormat="1" ht="18.95" customHeight="1" x14ac:dyDescent="0.3">
      <c r="A3" s="193" t="str">
        <f>ESF!A3</f>
        <v>Correspondiente del 01 de Enero al 31 de Marzo de 2021</v>
      </c>
      <c r="B3" s="194"/>
      <c r="C3" s="195"/>
    </row>
    <row r="4" spans="1:3" ht="10.15" x14ac:dyDescent="0.2">
      <c r="A4" s="187" t="s">
        <v>478</v>
      </c>
      <c r="B4" s="188"/>
      <c r="C4" s="189"/>
    </row>
    <row r="5" spans="1:3" ht="10.15" x14ac:dyDescent="0.2">
      <c r="A5" s="101" t="s">
        <v>530</v>
      </c>
      <c r="B5" s="75"/>
      <c r="C5" s="164">
        <v>293141.08</v>
      </c>
    </row>
    <row r="6" spans="1:3" ht="10.15" x14ac:dyDescent="0.2">
      <c r="A6" s="97"/>
      <c r="B6" s="77"/>
      <c r="C6" s="165"/>
    </row>
    <row r="7" spans="1:3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x14ac:dyDescent="0.2">
      <c r="A14" s="107">
        <v>2.7</v>
      </c>
      <c r="B14" s="96" t="s">
        <v>228</v>
      </c>
      <c r="C14" s="167">
        <v>0</v>
      </c>
    </row>
    <row r="15" spans="1:3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x14ac:dyDescent="0.2">
      <c r="A17" s="107" t="s">
        <v>532</v>
      </c>
      <c r="B17" s="96" t="s">
        <v>533</v>
      </c>
      <c r="C17" s="167">
        <v>0</v>
      </c>
    </row>
    <row r="18" spans="1:3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x14ac:dyDescent="0.2">
      <c r="A27" s="107" t="s">
        <v>547</v>
      </c>
      <c r="B27" s="96" t="s">
        <v>548</v>
      </c>
      <c r="C27" s="167">
        <v>0</v>
      </c>
    </row>
    <row r="28" spans="1:3" x14ac:dyDescent="0.2">
      <c r="A28" s="107" t="s">
        <v>549</v>
      </c>
      <c r="B28" s="103" t="s">
        <v>550</v>
      </c>
      <c r="C28" s="167">
        <v>0</v>
      </c>
    </row>
    <row r="29" spans="1:3" ht="10.15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6349.19</v>
      </c>
    </row>
    <row r="31" spans="1:3" x14ac:dyDescent="0.2">
      <c r="A31" s="107" t="s">
        <v>552</v>
      </c>
      <c r="B31" s="96" t="s">
        <v>427</v>
      </c>
      <c r="C31" s="167">
        <v>6349.19</v>
      </c>
    </row>
    <row r="32" spans="1:3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x14ac:dyDescent="0.2">
      <c r="A35" s="107" t="s">
        <v>557</v>
      </c>
      <c r="B35" s="96" t="s">
        <v>558</v>
      </c>
      <c r="C35" s="167">
        <v>0</v>
      </c>
    </row>
    <row r="36" spans="1:3" x14ac:dyDescent="0.2">
      <c r="A36" s="107" t="s">
        <v>559</v>
      </c>
      <c r="B36" s="96" t="s">
        <v>445</v>
      </c>
      <c r="C36" s="167">
        <v>0</v>
      </c>
    </row>
    <row r="37" spans="1:3" x14ac:dyDescent="0.2">
      <c r="A37" s="107" t="s">
        <v>560</v>
      </c>
      <c r="B37" s="103" t="s">
        <v>561</v>
      </c>
      <c r="C37" s="170">
        <v>0</v>
      </c>
    </row>
    <row r="38" spans="1:3" x14ac:dyDescent="0.2">
      <c r="A38" s="97"/>
      <c r="B38" s="99"/>
      <c r="C38" s="171"/>
    </row>
    <row r="39" spans="1:3" x14ac:dyDescent="0.2">
      <c r="A39" s="100" t="s">
        <v>84</v>
      </c>
      <c r="B39" s="75"/>
      <c r="C39" s="163">
        <f>C5-C7+C30</f>
        <v>299490.27</v>
      </c>
    </row>
    <row r="41" spans="1:3" x14ac:dyDescent="0.2">
      <c r="B41" s="42" t="s">
        <v>649</v>
      </c>
    </row>
    <row r="44" spans="1:3" x14ac:dyDescent="0.2">
      <c r="B44" s="143" t="s">
        <v>653</v>
      </c>
      <c r="C44" s="143" t="s">
        <v>653</v>
      </c>
    </row>
    <row r="45" spans="1:3" x14ac:dyDescent="0.2">
      <c r="B45" s="143" t="s">
        <v>654</v>
      </c>
      <c r="C45" s="143" t="s">
        <v>655</v>
      </c>
    </row>
    <row r="46" spans="1:3" x14ac:dyDescent="0.2">
      <c r="B46" s="143" t="s">
        <v>657</v>
      </c>
      <c r="C46" s="143" t="s">
        <v>656</v>
      </c>
    </row>
    <row r="47" spans="1:3" x14ac:dyDescent="0.2">
      <c r="B47" s="145" t="s">
        <v>658</v>
      </c>
      <c r="C47" s="145" t="s">
        <v>659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opLeftCell="A31" workbookViewId="0">
      <selection activeCell="B40" sqref="B40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3" width="26.7109375" style="5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80" t="str">
        <f>'Notas a los Edos Financieros'!A1</f>
        <v>FIDEICOMISO CIUDAD INDUSTRIAL DE LEON</v>
      </c>
      <c r="B1" s="196"/>
      <c r="C1" s="196"/>
      <c r="D1" s="196"/>
      <c r="E1" s="196"/>
      <c r="F1" s="196"/>
      <c r="G1" s="49" t="s">
        <v>179</v>
      </c>
      <c r="H1" s="50">
        <f>'Notas a los Edos Financieros'!D1</f>
        <v>2021</v>
      </c>
    </row>
    <row r="2" spans="1:10" ht="18.95" customHeight="1" x14ac:dyDescent="0.2">
      <c r="A2" s="180" t="s">
        <v>484</v>
      </c>
      <c r="B2" s="196"/>
      <c r="C2" s="196"/>
      <c r="D2" s="196"/>
      <c r="E2" s="196"/>
      <c r="F2" s="196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80" t="str">
        <f>'Notas a los Edos Financieros'!A3</f>
        <v>Correspondiente del 01 de Enero al 31 de Marzo de 2021</v>
      </c>
      <c r="B3" s="196"/>
      <c r="C3" s="196"/>
      <c r="D3" s="196"/>
      <c r="E3" s="196"/>
      <c r="F3" s="196"/>
      <c r="G3" s="49" t="s">
        <v>182</v>
      </c>
      <c r="H3" s="50">
        <f>'Notas a los Edos Financieros'!D3</f>
        <v>1</v>
      </c>
    </row>
    <row r="4" spans="1:10" ht="10.15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ht="10.15" x14ac:dyDescent="0.2">
      <c r="A8" s="62">
        <v>7000</v>
      </c>
      <c r="B8" s="63" t="s">
        <v>125</v>
      </c>
    </row>
    <row r="9" spans="1:10" ht="10.15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t="10.15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t="10.15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t="10.15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t="10.15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t="10.15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ht="10.15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ht="10.15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72">
        <v>0</v>
      </c>
      <c r="D35" s="172">
        <v>1760880.22</v>
      </c>
      <c r="E35" s="172">
        <v>1760880.22</v>
      </c>
      <c r="F35" s="172">
        <v>0</v>
      </c>
    </row>
    <row r="36" spans="1:6" x14ac:dyDescent="0.2">
      <c r="A36" s="51">
        <v>8110</v>
      </c>
      <c r="B36" s="51" t="s">
        <v>96</v>
      </c>
      <c r="C36" s="173">
        <v>2135000</v>
      </c>
      <c r="D36" s="173">
        <v>0</v>
      </c>
      <c r="E36" s="173">
        <v>0</v>
      </c>
      <c r="F36" s="173">
        <v>2135000</v>
      </c>
    </row>
    <row r="37" spans="1:6" x14ac:dyDescent="0.2">
      <c r="A37" s="51">
        <v>8120</v>
      </c>
      <c r="B37" s="51" t="s">
        <v>95</v>
      </c>
      <c r="C37" s="173">
        <v>2135000</v>
      </c>
      <c r="D37" s="173">
        <v>294157.95</v>
      </c>
      <c r="E37" s="173">
        <v>0</v>
      </c>
      <c r="F37" s="173">
        <v>1840842.05</v>
      </c>
    </row>
    <row r="38" spans="1:6" x14ac:dyDescent="0.2">
      <c r="A38" s="51">
        <v>8130</v>
      </c>
      <c r="B38" s="51" t="s">
        <v>94</v>
      </c>
      <c r="C38" s="173">
        <v>0</v>
      </c>
      <c r="D38" s="173">
        <v>0</v>
      </c>
      <c r="E38" s="173">
        <v>0</v>
      </c>
      <c r="F38" s="173">
        <v>0</v>
      </c>
    </row>
    <row r="39" spans="1:6" x14ac:dyDescent="0.2">
      <c r="A39" s="51">
        <v>8140</v>
      </c>
      <c r="B39" s="51" t="s">
        <v>93</v>
      </c>
      <c r="C39" s="173">
        <v>0</v>
      </c>
      <c r="D39" s="173">
        <v>294157.95</v>
      </c>
      <c r="E39" s="173">
        <v>294157.95</v>
      </c>
      <c r="F39" s="173">
        <v>0</v>
      </c>
    </row>
    <row r="40" spans="1:6" x14ac:dyDescent="0.2">
      <c r="A40" s="51">
        <v>8150</v>
      </c>
      <c r="B40" s="51" t="s">
        <v>92</v>
      </c>
      <c r="C40" s="173">
        <v>0</v>
      </c>
      <c r="D40" s="173">
        <v>0</v>
      </c>
      <c r="E40" s="173">
        <v>294157.95</v>
      </c>
      <c r="F40" s="173">
        <v>294157.95</v>
      </c>
    </row>
    <row r="41" spans="1:6" x14ac:dyDescent="0.2">
      <c r="A41" s="51">
        <v>8210</v>
      </c>
      <c r="B41" s="51" t="s">
        <v>91</v>
      </c>
      <c r="C41" s="173">
        <v>2135000</v>
      </c>
      <c r="D41" s="173">
        <v>0</v>
      </c>
      <c r="E41" s="173">
        <v>0</v>
      </c>
      <c r="F41" s="173">
        <v>2135000</v>
      </c>
    </row>
    <row r="42" spans="1:6" x14ac:dyDescent="0.2">
      <c r="A42" s="51">
        <v>8220</v>
      </c>
      <c r="B42" s="51" t="s">
        <v>90</v>
      </c>
      <c r="C42" s="173">
        <v>2135000</v>
      </c>
      <c r="D42" s="173">
        <v>0</v>
      </c>
      <c r="E42" s="173">
        <v>293141.08</v>
      </c>
      <c r="F42" s="173">
        <v>1841858.92</v>
      </c>
    </row>
    <row r="43" spans="1:6" x14ac:dyDescent="0.2">
      <c r="A43" s="51">
        <v>8230</v>
      </c>
      <c r="B43" s="51" t="s">
        <v>89</v>
      </c>
      <c r="C43" s="173">
        <v>0</v>
      </c>
      <c r="D43" s="173">
        <v>0</v>
      </c>
      <c r="E43" s="173">
        <v>0</v>
      </c>
      <c r="F43" s="173">
        <v>0</v>
      </c>
    </row>
    <row r="44" spans="1:6" x14ac:dyDescent="0.2">
      <c r="A44" s="51">
        <v>8240</v>
      </c>
      <c r="B44" s="51" t="s">
        <v>88</v>
      </c>
      <c r="C44" s="173">
        <v>0</v>
      </c>
      <c r="D44" s="173">
        <v>293141.08</v>
      </c>
      <c r="E44" s="173">
        <v>293141.08</v>
      </c>
      <c r="F44" s="173">
        <v>0</v>
      </c>
    </row>
    <row r="45" spans="1:6" x14ac:dyDescent="0.2">
      <c r="A45" s="51">
        <v>8250</v>
      </c>
      <c r="B45" s="51" t="s">
        <v>87</v>
      </c>
      <c r="C45" s="173">
        <v>0</v>
      </c>
      <c r="D45" s="173">
        <v>293141.08</v>
      </c>
      <c r="E45" s="173">
        <v>293141.08</v>
      </c>
      <c r="F45" s="173">
        <v>0</v>
      </c>
    </row>
    <row r="46" spans="1:6" x14ac:dyDescent="0.2">
      <c r="A46" s="51">
        <v>8260</v>
      </c>
      <c r="B46" s="51" t="s">
        <v>86</v>
      </c>
      <c r="C46" s="173">
        <v>0</v>
      </c>
      <c r="D46" s="173">
        <v>293141.08</v>
      </c>
      <c r="E46" s="173">
        <v>293141.08</v>
      </c>
      <c r="F46" s="173">
        <v>0</v>
      </c>
    </row>
    <row r="47" spans="1:6" x14ac:dyDescent="0.2">
      <c r="A47" s="51">
        <v>8270</v>
      </c>
      <c r="B47" s="51" t="s">
        <v>85</v>
      </c>
      <c r="C47" s="173">
        <v>0</v>
      </c>
      <c r="D47" s="173">
        <v>293141.08</v>
      </c>
      <c r="E47" s="173">
        <v>0</v>
      </c>
      <c r="F47" s="173">
        <v>293141.08</v>
      </c>
    </row>
    <row r="48" spans="1:6" ht="10.15" x14ac:dyDescent="0.2">
      <c r="A48" s="130"/>
    </row>
    <row r="49" spans="1:3" ht="10.15" x14ac:dyDescent="0.2">
      <c r="A49" s="130"/>
      <c r="B49" s="42" t="s">
        <v>649</v>
      </c>
    </row>
    <row r="52" spans="1:3" x14ac:dyDescent="0.2">
      <c r="B52" s="199" t="s">
        <v>653</v>
      </c>
      <c r="C52" s="199" t="s">
        <v>653</v>
      </c>
    </row>
    <row r="53" spans="1:3" x14ac:dyDescent="0.2">
      <c r="B53" s="143" t="s">
        <v>654</v>
      </c>
      <c r="C53" s="143" t="s">
        <v>655</v>
      </c>
    </row>
    <row r="54" spans="1:3" x14ac:dyDescent="0.2">
      <c r="B54" s="143" t="s">
        <v>657</v>
      </c>
      <c r="C54" s="143" t="s">
        <v>656</v>
      </c>
    </row>
    <row r="55" spans="1:3" x14ac:dyDescent="0.2">
      <c r="B55" s="55" t="s">
        <v>658</v>
      </c>
      <c r="C55" s="55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97" t="s">
        <v>34</v>
      </c>
      <c r="B5" s="197"/>
      <c r="C5" s="197"/>
      <c r="D5" s="197"/>
      <c r="E5" s="197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198" t="s">
        <v>36</v>
      </c>
      <c r="C10" s="198"/>
      <c r="D10" s="198"/>
      <c r="E10" s="198"/>
    </row>
    <row r="11" spans="1:8" s="6" customFormat="1" ht="12.95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198" t="s">
        <v>38</v>
      </c>
      <c r="C12" s="198"/>
      <c r="D12" s="198"/>
      <c r="E12" s="198"/>
    </row>
    <row r="13" spans="1:8" s="6" customFormat="1" ht="26.1" customHeight="1" x14ac:dyDescent="0.2">
      <c r="A13" s="114" t="s">
        <v>593</v>
      </c>
      <c r="B13" s="198" t="s">
        <v>39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5" customHeight="1" x14ac:dyDescent="0.2">
      <c r="A16" s="114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15" t="s">
        <v>587</v>
      </c>
    </row>
    <row r="20" spans="1:4" s="6" customFormat="1" ht="12.95" customHeight="1" x14ac:dyDescent="0.2">
      <c r="A20" s="115" t="s">
        <v>588</v>
      </c>
    </row>
    <row r="21" spans="1:4" s="6" customFormat="1" ht="10.15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ht="10.15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topLeftCell="A130" zoomScaleNormal="100" workbookViewId="0">
      <selection activeCell="D157" sqref="D157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3">
      <c r="A1" s="178" t="str">
        <f>'Notas a los Edos Financieros'!A1</f>
        <v>FIDEICOMISO CIUDAD INDUSTRIAL DE LEON</v>
      </c>
      <c r="B1" s="179"/>
      <c r="C1" s="179"/>
      <c r="D1" s="179"/>
      <c r="E1" s="179"/>
      <c r="F1" s="179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78" t="s">
        <v>180</v>
      </c>
      <c r="B2" s="179"/>
      <c r="C2" s="179"/>
      <c r="D2" s="179"/>
      <c r="E2" s="179"/>
      <c r="F2" s="179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3">
      <c r="A3" s="178" t="str">
        <f>'Notas a los Edos Financieros'!A3</f>
        <v>Correspondiente del 01 de Enero al 31 de Marzo de 2021</v>
      </c>
      <c r="B3" s="179"/>
      <c r="C3" s="179"/>
      <c r="D3" s="179"/>
      <c r="E3" s="179"/>
      <c r="F3" s="179"/>
      <c r="G3" s="36" t="s">
        <v>182</v>
      </c>
      <c r="H3" s="47">
        <f>'Notas a los Edos Financieros'!D3</f>
        <v>1</v>
      </c>
    </row>
    <row r="4" spans="1:8" ht="10.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0.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ht="10.15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ht="10.15" x14ac:dyDescent="0.2">
      <c r="A10" s="44">
        <v>1121</v>
      </c>
      <c r="B10" s="42" t="s">
        <v>186</v>
      </c>
      <c r="C10" s="46">
        <v>0</v>
      </c>
    </row>
    <row r="11" spans="1:8" ht="10.15" x14ac:dyDescent="0.2">
      <c r="A11" s="44">
        <v>1211</v>
      </c>
      <c r="B11" s="42" t="s">
        <v>187</v>
      </c>
      <c r="C11" s="46">
        <v>0</v>
      </c>
    </row>
    <row r="13" spans="1:8" ht="10.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0.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ht="10.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ht="10.15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ht="10.15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0.15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ht="10.15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ht="10.15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v>21798952.440000001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20684318.329999998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661</v>
      </c>
      <c r="G57" s="148">
        <v>0.05</v>
      </c>
      <c r="H57" s="42" t="s">
        <v>662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1728450.86</v>
      </c>
      <c r="D62" s="153">
        <f>SUM(D63:D72)</f>
        <v>3163.79</v>
      </c>
      <c r="E62" s="153">
        <f>SUM(E63:E72)</f>
        <v>1672297.61</v>
      </c>
    </row>
    <row r="63" spans="1:8" x14ac:dyDescent="0.2">
      <c r="A63" s="44" t="s">
        <v>663</v>
      </c>
      <c r="B63" s="42" t="s">
        <v>224</v>
      </c>
      <c r="C63" s="146">
        <v>708596.24</v>
      </c>
      <c r="D63" s="146">
        <v>1734.02</v>
      </c>
      <c r="E63" s="146">
        <v>690569.59</v>
      </c>
      <c r="F63" s="42" t="s">
        <v>661</v>
      </c>
      <c r="G63" s="148">
        <v>0.1</v>
      </c>
      <c r="H63" s="42" t="s">
        <v>662</v>
      </c>
    </row>
    <row r="64" spans="1:8" x14ac:dyDescent="0.2">
      <c r="A64" s="44" t="s">
        <v>664</v>
      </c>
      <c r="B64" s="42" t="s">
        <v>665</v>
      </c>
      <c r="C64" s="146">
        <v>231656.4</v>
      </c>
      <c r="D64" s="146">
        <v>112.44</v>
      </c>
      <c r="E64" s="146">
        <v>224688.45</v>
      </c>
      <c r="F64" s="42" t="s">
        <v>661</v>
      </c>
      <c r="G64" s="148">
        <v>0.3</v>
      </c>
      <c r="H64" s="42" t="s">
        <v>662</v>
      </c>
    </row>
    <row r="65" spans="1:8" x14ac:dyDescent="0.2">
      <c r="A65" s="44" t="s">
        <v>667</v>
      </c>
      <c r="B65" s="42" t="s">
        <v>666</v>
      </c>
      <c r="C65" s="146">
        <v>37542.21</v>
      </c>
      <c r="D65" s="146">
        <v>938.55</v>
      </c>
      <c r="E65" s="146">
        <v>11716.79</v>
      </c>
      <c r="F65" s="42" t="s">
        <v>661</v>
      </c>
      <c r="G65" s="148">
        <v>0.1</v>
      </c>
      <c r="H65" s="42" t="s">
        <v>662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717718.16</v>
      </c>
      <c r="D68" s="146">
        <v>0</v>
      </c>
      <c r="E68" s="146">
        <v>717715.17</v>
      </c>
      <c r="F68" s="42" t="s">
        <v>661</v>
      </c>
      <c r="G68" s="148">
        <v>0.25</v>
      </c>
      <c r="H68" s="42" t="s">
        <v>662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378.78</v>
      </c>
      <c r="E70" s="146">
        <v>27607.61</v>
      </c>
      <c r="F70" s="42" t="s">
        <v>661</v>
      </c>
      <c r="G70" s="148">
        <v>0.1</v>
      </c>
      <c r="H70" s="42" t="s">
        <v>662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3185.4</v>
      </c>
      <c r="E76" s="153">
        <f>+E77</f>
        <v>169012.73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3185.4</v>
      </c>
      <c r="E77" s="146">
        <v>169012.73</v>
      </c>
      <c r="F77" s="42" t="s">
        <v>661</v>
      </c>
      <c r="G77" s="148">
        <v>0.15</v>
      </c>
      <c r="H77" s="42" t="s">
        <v>662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19221.22</v>
      </c>
      <c r="D82" s="153">
        <f>+D85</f>
        <v>6685.41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16802.22</v>
      </c>
      <c r="D85" s="146">
        <v>6685.41</v>
      </c>
      <c r="E85" s="146">
        <v>0</v>
      </c>
      <c r="F85" s="149" t="s">
        <v>668</v>
      </c>
      <c r="G85" s="149" t="s">
        <v>669</v>
      </c>
      <c r="H85" s="149" t="s">
        <v>670</v>
      </c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671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25264.35</v>
      </c>
      <c r="D105" s="153">
        <f>+C105</f>
        <v>25264.35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ht="45" x14ac:dyDescent="0.2">
      <c r="A112" s="44">
        <v>2117</v>
      </c>
      <c r="B112" s="42" t="s">
        <v>263</v>
      </c>
      <c r="C112" s="155">
        <v>25264.35</v>
      </c>
      <c r="D112" s="155">
        <f>+C112</f>
        <v>25264.35</v>
      </c>
      <c r="E112" s="150">
        <v>0</v>
      </c>
      <c r="F112" s="150">
        <v>0</v>
      </c>
      <c r="G112" s="150">
        <v>0</v>
      </c>
      <c r="H112" s="151" t="s">
        <v>672</v>
      </c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673</v>
      </c>
      <c r="C140" s="146">
        <v>19173.2</v>
      </c>
      <c r="D140" s="42" t="s">
        <v>674</v>
      </c>
      <c r="E140" s="42" t="s">
        <v>675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653</v>
      </c>
      <c r="D151" s="143" t="s">
        <v>653</v>
      </c>
    </row>
    <row r="152" spans="1:4" x14ac:dyDescent="0.2">
      <c r="B152" s="143" t="s">
        <v>654</v>
      </c>
      <c r="D152" s="143" t="s">
        <v>655</v>
      </c>
    </row>
    <row r="153" spans="1:4" x14ac:dyDescent="0.2">
      <c r="B153" s="143" t="s">
        <v>657</v>
      </c>
      <c r="D153" s="143" t="s">
        <v>656</v>
      </c>
    </row>
    <row r="154" spans="1:4" x14ac:dyDescent="0.2">
      <c r="B154" s="44" t="s">
        <v>658</v>
      </c>
      <c r="D154" s="44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6" activePane="bottomLeft" state="frozen"/>
      <selection activeCell="A14" sqref="A14:B14"/>
      <selection pane="bottomLeft" activeCell="B58" sqref="B58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22.5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ht="10.15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ht="10.15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ht="10.15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ht="10.15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ht="10.15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8"/>
  <sheetViews>
    <sheetView topLeftCell="A208" zoomScaleNormal="100" workbookViewId="0">
      <selection activeCell="B19" sqref="B1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24.28515625" style="42" customWidth="1"/>
    <col min="4" max="4" width="19.7109375" style="42" customWidth="1"/>
    <col min="5" max="5" width="35.140625" style="42" customWidth="1"/>
    <col min="6" max="16384" width="9.140625" style="42"/>
  </cols>
  <sheetData>
    <row r="1" spans="1:5" s="48" customFormat="1" ht="18.95" customHeight="1" x14ac:dyDescent="0.3">
      <c r="A1" s="175" t="str">
        <f>ESF!A1</f>
        <v>FIDEICOMISO CIUDAD INDUSTRIAL DE LEON</v>
      </c>
      <c r="B1" s="175"/>
      <c r="C1" s="175"/>
      <c r="D1" s="36" t="s">
        <v>179</v>
      </c>
      <c r="E1" s="47">
        <f>'Notas a los Edos Financieros'!D1</f>
        <v>2021</v>
      </c>
    </row>
    <row r="2" spans="1:5" s="38" customFormat="1" ht="18.95" customHeight="1" x14ac:dyDescent="0.3">
      <c r="A2" s="175" t="s">
        <v>290</v>
      </c>
      <c r="B2" s="175"/>
      <c r="C2" s="175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3">
      <c r="A3" s="175" t="str">
        <f>ESF!A3</f>
        <v>Correspondiente del 01 de Enero al 31 de Marzo de 2021</v>
      </c>
      <c r="B3" s="175"/>
      <c r="C3" s="175"/>
      <c r="D3" s="36" t="s">
        <v>182</v>
      </c>
      <c r="E3" s="47">
        <f>'Notas a los Edos Financieros'!D3</f>
        <v>1</v>
      </c>
    </row>
    <row r="4" spans="1:5" ht="10.15" x14ac:dyDescent="0.2">
      <c r="A4" s="40" t="s">
        <v>183</v>
      </c>
      <c r="B4" s="41"/>
      <c r="C4" s="41"/>
      <c r="D4" s="41"/>
      <c r="E4" s="41"/>
    </row>
    <row r="6" spans="1:5" ht="10.1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ht="10.1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ht="10.1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ht="10.1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ht="10.1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ht="10.1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ht="10.1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ht="10.1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ht="10.1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ht="10.1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ht="10.1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ht="10.1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ht="10.1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ht="10.1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ht="10.1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ht="10.1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ht="10.1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</f>
        <v>294157.95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2.5" x14ac:dyDescent="0.2">
      <c r="A75" s="69">
        <v>4311</v>
      </c>
      <c r="B75" s="157" t="s">
        <v>508</v>
      </c>
      <c r="C75" s="158">
        <v>294157.95</v>
      </c>
      <c r="D75" s="157" t="s">
        <v>676</v>
      </c>
      <c r="E75" s="71" t="s">
        <v>677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299490.27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156">
        <v>293141.08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156">
        <v>110326.68</v>
      </c>
      <c r="D100" s="74">
        <f t="shared" ref="D100:D163" si="0">C100/$C$99</f>
        <v>0.37636035181421856</v>
      </c>
      <c r="E100" s="70"/>
    </row>
    <row r="101" spans="1:5" x14ac:dyDescent="0.2">
      <c r="A101" s="72">
        <v>5111</v>
      </c>
      <c r="B101" s="70" t="s">
        <v>349</v>
      </c>
      <c r="C101" s="156">
        <v>73130.97</v>
      </c>
      <c r="D101" s="74">
        <f t="shared" si="0"/>
        <v>0.24947363228654271</v>
      </c>
      <c r="E101" s="42" t="s">
        <v>678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f t="shared" si="0"/>
        <v>0</v>
      </c>
    </row>
    <row r="103" spans="1:5" x14ac:dyDescent="0.2">
      <c r="A103" s="72">
        <v>5113</v>
      </c>
      <c r="B103" s="70" t="s">
        <v>351</v>
      </c>
      <c r="C103" s="156">
        <v>0</v>
      </c>
      <c r="D103" s="74">
        <f t="shared" si="0"/>
        <v>0</v>
      </c>
    </row>
    <row r="104" spans="1:5" x14ac:dyDescent="0.2">
      <c r="A104" s="72">
        <v>5114</v>
      </c>
      <c r="B104" s="70" t="s">
        <v>352</v>
      </c>
      <c r="C104" s="156">
        <v>15200.07</v>
      </c>
      <c r="D104" s="74">
        <f t="shared" si="0"/>
        <v>5.1852404992162815E-2</v>
      </c>
    </row>
    <row r="105" spans="1:5" x14ac:dyDescent="0.2">
      <c r="A105" s="72">
        <v>5115</v>
      </c>
      <c r="B105" s="70" t="s">
        <v>353</v>
      </c>
      <c r="C105" s="156">
        <v>21995.64</v>
      </c>
      <c r="D105" s="74">
        <f t="shared" si="0"/>
        <v>7.5034314535513069E-2</v>
      </c>
      <c r="E105" s="42" t="s">
        <v>679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f t="shared" si="0"/>
        <v>0</v>
      </c>
      <c r="E106" s="149"/>
    </row>
    <row r="107" spans="1:5" x14ac:dyDescent="0.2">
      <c r="A107" s="72">
        <v>5120</v>
      </c>
      <c r="B107" s="70" t="s">
        <v>355</v>
      </c>
      <c r="C107" s="156">
        <v>12014.05</v>
      </c>
      <c r="D107" s="74">
        <f t="shared" si="0"/>
        <v>4.0983849824118811E-2</v>
      </c>
      <c r="E107" s="149"/>
    </row>
    <row r="108" spans="1:5" x14ac:dyDescent="0.2">
      <c r="A108" s="72">
        <v>5121</v>
      </c>
      <c r="B108" s="70" t="s">
        <v>356</v>
      </c>
      <c r="C108" s="156">
        <v>7014.05</v>
      </c>
      <c r="D108" s="74">
        <f t="shared" si="0"/>
        <v>2.3927216205930604E-2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f t="shared" si="0"/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f t="shared" si="0"/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f t="shared" si="0"/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f t="shared" si="0"/>
        <v>0</v>
      </c>
      <c r="E112" s="149"/>
    </row>
    <row r="113" spans="1:5" x14ac:dyDescent="0.2">
      <c r="A113" s="72">
        <v>5126</v>
      </c>
      <c r="B113" s="70" t="s">
        <v>361</v>
      </c>
      <c r="C113" s="156">
        <v>5000</v>
      </c>
      <c r="D113" s="74">
        <f t="shared" si="0"/>
        <v>1.7056633618188211E-2</v>
      </c>
      <c r="E113" s="149"/>
    </row>
    <row r="114" spans="1:5" x14ac:dyDescent="0.2">
      <c r="A114" s="72">
        <v>5127</v>
      </c>
      <c r="B114" s="70" t="s">
        <v>362</v>
      </c>
      <c r="C114" s="156">
        <v>0</v>
      </c>
      <c r="D114" s="74">
        <f t="shared" si="0"/>
        <v>0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f t="shared" si="0"/>
        <v>0</v>
      </c>
      <c r="E115" s="149"/>
    </row>
    <row r="116" spans="1:5" x14ac:dyDescent="0.2">
      <c r="A116" s="72">
        <v>5129</v>
      </c>
      <c r="B116" s="70" t="s">
        <v>364</v>
      </c>
      <c r="C116" s="156">
        <v>0</v>
      </c>
      <c r="D116" s="74">
        <f t="shared" si="0"/>
        <v>0</v>
      </c>
      <c r="E116" s="149"/>
    </row>
    <row r="117" spans="1:5" x14ac:dyDescent="0.2">
      <c r="A117" s="72">
        <v>5130</v>
      </c>
      <c r="B117" s="70" t="s">
        <v>365</v>
      </c>
      <c r="C117" s="156">
        <v>170800.35</v>
      </c>
      <c r="D117" s="74">
        <f t="shared" si="0"/>
        <v>0.58265579836166259</v>
      </c>
      <c r="E117" s="149"/>
    </row>
    <row r="118" spans="1:5" x14ac:dyDescent="0.2">
      <c r="A118" s="72">
        <v>5131</v>
      </c>
      <c r="B118" s="70" t="s">
        <v>366</v>
      </c>
      <c r="C118" s="156">
        <v>4080</v>
      </c>
      <c r="D118" s="74">
        <f t="shared" si="0"/>
        <v>1.3918213032441579E-2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f t="shared" si="0"/>
        <v>0</v>
      </c>
      <c r="E119" s="149"/>
    </row>
    <row r="120" spans="1:5" x14ac:dyDescent="0.2">
      <c r="A120" s="72">
        <v>5133</v>
      </c>
      <c r="B120" s="70" t="s">
        <v>368</v>
      </c>
      <c r="C120" s="156">
        <v>69007.58</v>
      </c>
      <c r="D120" s="74">
        <f t="shared" si="0"/>
        <v>0.23540740178756248</v>
      </c>
      <c r="E120" s="149" t="s">
        <v>680</v>
      </c>
    </row>
    <row r="121" spans="1:5" x14ac:dyDescent="0.2">
      <c r="A121" s="72">
        <v>5134</v>
      </c>
      <c r="B121" s="70" t="s">
        <v>369</v>
      </c>
      <c r="C121" s="156">
        <v>50653.65</v>
      </c>
      <c r="D121" s="74">
        <f t="shared" si="0"/>
        <v>0.17279614989478786</v>
      </c>
      <c r="E121" s="149" t="s">
        <v>681</v>
      </c>
    </row>
    <row r="122" spans="1:5" x14ac:dyDescent="0.2">
      <c r="A122" s="72">
        <v>5135</v>
      </c>
      <c r="B122" s="70" t="s">
        <v>370</v>
      </c>
      <c r="C122" s="156">
        <v>2050</v>
      </c>
      <c r="D122" s="74">
        <f t="shared" si="0"/>
        <v>6.9932197834571665E-3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f t="shared" si="0"/>
        <v>0</v>
      </c>
      <c r="E123" s="149"/>
    </row>
    <row r="124" spans="1:5" x14ac:dyDescent="0.2">
      <c r="A124" s="72">
        <v>5137</v>
      </c>
      <c r="B124" s="70" t="s">
        <v>372</v>
      </c>
      <c r="C124" s="156">
        <v>184</v>
      </c>
      <c r="D124" s="74">
        <f t="shared" si="0"/>
        <v>6.2768411714932614E-4</v>
      </c>
      <c r="E124" s="149"/>
    </row>
    <row r="125" spans="1:5" x14ac:dyDescent="0.2">
      <c r="A125" s="72">
        <v>5138</v>
      </c>
      <c r="B125" s="70" t="s">
        <v>373</v>
      </c>
      <c r="C125" s="156">
        <v>841.75</v>
      </c>
      <c r="D125" s="74">
        <f t="shared" si="0"/>
        <v>2.8714842696219854E-3</v>
      </c>
      <c r="E125" s="149"/>
    </row>
    <row r="126" spans="1:5" x14ac:dyDescent="0.2">
      <c r="A126" s="72">
        <v>5139</v>
      </c>
      <c r="B126" s="70" t="s">
        <v>374</v>
      </c>
      <c r="C126" s="156">
        <v>43983.37</v>
      </c>
      <c r="D126" s="74">
        <f t="shared" si="0"/>
        <v>0.15004164547664217</v>
      </c>
      <c r="E126" s="149" t="s">
        <v>682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f t="shared" si="0"/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f t="shared" si="0"/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f t="shared" si="0"/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f t="shared" si="0"/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f t="shared" si="0"/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f t="shared" si="0"/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f t="shared" si="0"/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f t="shared" si="0"/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f t="shared" si="0"/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f t="shared" si="0"/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f t="shared" si="0"/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f t="shared" si="0"/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f t="shared" si="0"/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f t="shared" si="0"/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f t="shared" si="0"/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f t="shared" si="0"/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f t="shared" si="0"/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f t="shared" si="0"/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f t="shared" si="0"/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f t="shared" si="0"/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f t="shared" si="0"/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f t="shared" si="0"/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f t="shared" si="0"/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f t="shared" si="0"/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f t="shared" si="0"/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f t="shared" si="0"/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f t="shared" si="0"/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f t="shared" si="0"/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f t="shared" si="0"/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f t="shared" si="0"/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f t="shared" si="0"/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f t="shared" si="0"/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f t="shared" si="0"/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f t="shared" si="0"/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f t="shared" si="0"/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f t="shared" si="0"/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f t="shared" si="0"/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f t="shared" ref="D164:D220" si="1">C164/$C$99</f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f t="shared" si="1"/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f t="shared" si="1"/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f t="shared" si="1"/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f t="shared" si="1"/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f t="shared" si="1"/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f t="shared" si="1"/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f t="shared" si="1"/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f t="shared" si="1"/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f t="shared" si="1"/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f t="shared" si="1"/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f t="shared" si="1"/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f t="shared" si="1"/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f t="shared" si="1"/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f t="shared" si="1"/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f t="shared" si="1"/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f t="shared" si="1"/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f t="shared" si="1"/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f t="shared" si="1"/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f t="shared" si="1"/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f t="shared" si="1"/>
        <v>0</v>
      </c>
      <c r="E184" s="149"/>
    </row>
    <row r="185" spans="1:5" x14ac:dyDescent="0.2">
      <c r="A185" s="72">
        <v>5500</v>
      </c>
      <c r="B185" s="70" t="s">
        <v>426</v>
      </c>
      <c r="C185" s="156">
        <v>6349.19</v>
      </c>
      <c r="D185" s="74">
        <f t="shared" si="1"/>
        <v>2.1659161520452878E-2</v>
      </c>
      <c r="E185" s="149"/>
    </row>
    <row r="186" spans="1:5" x14ac:dyDescent="0.2">
      <c r="A186" s="72">
        <v>5510</v>
      </c>
      <c r="B186" s="70" t="s">
        <v>427</v>
      </c>
      <c r="C186" s="156">
        <v>6349.19</v>
      </c>
      <c r="D186" s="74">
        <f t="shared" si="1"/>
        <v>2.1659161520452878E-2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f t="shared" si="1"/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f t="shared" si="1"/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f t="shared" si="1"/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f t="shared" si="1"/>
        <v>0</v>
      </c>
      <c r="E190" s="149"/>
    </row>
    <row r="191" spans="1:5" x14ac:dyDescent="0.2">
      <c r="A191" s="72">
        <v>5515</v>
      </c>
      <c r="B191" s="70" t="s">
        <v>432</v>
      </c>
      <c r="C191" s="156">
        <v>3163.79</v>
      </c>
      <c r="D191" s="74">
        <f t="shared" si="1"/>
        <v>1.0792721374977535E-2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f t="shared" si="1"/>
        <v>0</v>
      </c>
      <c r="E192" s="149"/>
    </row>
    <row r="193" spans="1:5" x14ac:dyDescent="0.2">
      <c r="A193" s="72">
        <v>5517</v>
      </c>
      <c r="B193" s="70" t="s">
        <v>434</v>
      </c>
      <c r="C193" s="156">
        <v>3185.4</v>
      </c>
      <c r="D193" s="74">
        <f t="shared" si="1"/>
        <v>1.0866440145475345E-2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f t="shared" si="1"/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f t="shared" si="1"/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f t="shared" si="1"/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f t="shared" si="1"/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f t="shared" si="1"/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f t="shared" si="1"/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f t="shared" si="1"/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f t="shared" si="1"/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f t="shared" si="1"/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f t="shared" si="1"/>
        <v>0</v>
      </c>
      <c r="E203" s="149"/>
    </row>
    <row r="204" spans="1:5" x14ac:dyDescent="0.2">
      <c r="A204" s="72">
        <v>5540</v>
      </c>
      <c r="B204" s="70" t="s">
        <v>443</v>
      </c>
      <c r="C204" s="156">
        <v>0</v>
      </c>
      <c r="D204" s="74">
        <f t="shared" si="1"/>
        <v>0</v>
      </c>
      <c r="E204" s="149"/>
    </row>
    <row r="205" spans="1:5" x14ac:dyDescent="0.2">
      <c r="A205" s="72">
        <v>5541</v>
      </c>
      <c r="B205" s="70" t="s">
        <v>443</v>
      </c>
      <c r="C205" s="156">
        <v>0</v>
      </c>
      <c r="D205" s="74">
        <f t="shared" si="1"/>
        <v>0</v>
      </c>
      <c r="E205" s="149"/>
    </row>
    <row r="206" spans="1:5" x14ac:dyDescent="0.2">
      <c r="A206" s="72">
        <v>5550</v>
      </c>
      <c r="B206" s="70" t="s">
        <v>444</v>
      </c>
      <c r="C206" s="156">
        <v>0</v>
      </c>
      <c r="D206" s="74">
        <f t="shared" si="1"/>
        <v>0</v>
      </c>
      <c r="E206" s="149"/>
    </row>
    <row r="207" spans="1:5" x14ac:dyDescent="0.2">
      <c r="A207" s="72">
        <v>5551</v>
      </c>
      <c r="B207" s="70" t="s">
        <v>444</v>
      </c>
      <c r="C207" s="156">
        <v>0</v>
      </c>
      <c r="D207" s="74">
        <f t="shared" si="1"/>
        <v>0</v>
      </c>
      <c r="E207" s="149"/>
    </row>
    <row r="208" spans="1:5" x14ac:dyDescent="0.2">
      <c r="A208" s="72">
        <v>5590</v>
      </c>
      <c r="B208" s="70" t="s">
        <v>445</v>
      </c>
      <c r="C208" s="156">
        <v>0</v>
      </c>
      <c r="D208" s="74">
        <f t="shared" si="1"/>
        <v>0</v>
      </c>
      <c r="E208" s="149"/>
    </row>
    <row r="209" spans="1:5" x14ac:dyDescent="0.2">
      <c r="A209" s="72">
        <v>5591</v>
      </c>
      <c r="B209" s="70" t="s">
        <v>446</v>
      </c>
      <c r="C209" s="156">
        <v>0</v>
      </c>
      <c r="D209" s="74">
        <f t="shared" si="1"/>
        <v>0</v>
      </c>
      <c r="E209" s="149"/>
    </row>
    <row r="210" spans="1:5" x14ac:dyDescent="0.2">
      <c r="A210" s="72">
        <v>5592</v>
      </c>
      <c r="B210" s="70" t="s">
        <v>447</v>
      </c>
      <c r="C210" s="156">
        <v>0</v>
      </c>
      <c r="D210" s="74">
        <f t="shared" si="1"/>
        <v>0</v>
      </c>
      <c r="E210" s="149"/>
    </row>
    <row r="211" spans="1:5" x14ac:dyDescent="0.2">
      <c r="A211" s="72">
        <v>5593</v>
      </c>
      <c r="B211" s="70" t="s">
        <v>448</v>
      </c>
      <c r="C211" s="156">
        <v>0</v>
      </c>
      <c r="D211" s="74">
        <f t="shared" si="1"/>
        <v>0</v>
      </c>
      <c r="E211" s="149"/>
    </row>
    <row r="212" spans="1:5" x14ac:dyDescent="0.2">
      <c r="A212" s="72">
        <v>5594</v>
      </c>
      <c r="B212" s="70" t="s">
        <v>511</v>
      </c>
      <c r="C212" s="156">
        <v>0</v>
      </c>
      <c r="D212" s="74">
        <f t="shared" si="1"/>
        <v>0</v>
      </c>
      <c r="E212" s="149"/>
    </row>
    <row r="213" spans="1:5" x14ac:dyDescent="0.2">
      <c r="A213" s="72">
        <v>5595</v>
      </c>
      <c r="B213" s="70" t="s">
        <v>449</v>
      </c>
      <c r="C213" s="156">
        <v>0</v>
      </c>
      <c r="D213" s="74">
        <f t="shared" si="1"/>
        <v>0</v>
      </c>
      <c r="E213" s="149"/>
    </row>
    <row r="214" spans="1:5" x14ac:dyDescent="0.2">
      <c r="A214" s="72">
        <v>5596</v>
      </c>
      <c r="B214" s="70" t="s">
        <v>343</v>
      </c>
      <c r="C214" s="156">
        <v>0</v>
      </c>
      <c r="D214" s="74">
        <f t="shared" si="1"/>
        <v>0</v>
      </c>
      <c r="E214" s="149"/>
    </row>
    <row r="215" spans="1:5" x14ac:dyDescent="0.2">
      <c r="A215" s="72">
        <v>5597</v>
      </c>
      <c r="B215" s="70" t="s">
        <v>450</v>
      </c>
      <c r="C215" s="156">
        <v>0</v>
      </c>
      <c r="D215" s="74">
        <f t="shared" si="1"/>
        <v>0</v>
      </c>
      <c r="E215" s="149"/>
    </row>
    <row r="216" spans="1:5" x14ac:dyDescent="0.2">
      <c r="A216" s="72">
        <v>5598</v>
      </c>
      <c r="B216" s="70" t="s">
        <v>512</v>
      </c>
      <c r="C216" s="156">
        <v>0</v>
      </c>
      <c r="D216" s="74">
        <f t="shared" si="1"/>
        <v>0</v>
      </c>
      <c r="E216" s="149"/>
    </row>
    <row r="217" spans="1:5" x14ac:dyDescent="0.2">
      <c r="A217" s="72">
        <v>5599</v>
      </c>
      <c r="B217" s="70" t="s">
        <v>451</v>
      </c>
      <c r="C217" s="156">
        <v>0</v>
      </c>
      <c r="D217" s="74">
        <f t="shared" si="1"/>
        <v>0</v>
      </c>
      <c r="E217" s="149"/>
    </row>
    <row r="218" spans="1:5" x14ac:dyDescent="0.2">
      <c r="A218" s="72">
        <v>5600</v>
      </c>
      <c r="B218" s="70" t="s">
        <v>79</v>
      </c>
      <c r="C218" s="156">
        <v>0</v>
      </c>
      <c r="D218" s="74">
        <f t="shared" si="1"/>
        <v>0</v>
      </c>
      <c r="E218" s="149"/>
    </row>
    <row r="219" spans="1:5" x14ac:dyDescent="0.2">
      <c r="A219" s="72">
        <v>5610</v>
      </c>
      <c r="B219" s="70" t="s">
        <v>452</v>
      </c>
      <c r="C219" s="156">
        <v>0</v>
      </c>
      <c r="D219" s="74">
        <f t="shared" si="1"/>
        <v>0</v>
      </c>
      <c r="E219" s="149"/>
    </row>
    <row r="220" spans="1:5" x14ac:dyDescent="0.2">
      <c r="A220" s="72">
        <v>5611</v>
      </c>
      <c r="B220" s="70" t="s">
        <v>453</v>
      </c>
      <c r="C220" s="156">
        <v>0</v>
      </c>
      <c r="D220" s="74">
        <f t="shared" si="1"/>
        <v>0</v>
      </c>
      <c r="E220" s="159"/>
    </row>
    <row r="222" spans="1:5" x14ac:dyDescent="0.2">
      <c r="B222" s="42" t="s">
        <v>649</v>
      </c>
    </row>
    <row r="225" spans="2:3" x14ac:dyDescent="0.2">
      <c r="B225" s="143" t="s">
        <v>653</v>
      </c>
      <c r="C225" s="143" t="s">
        <v>653</v>
      </c>
    </row>
    <row r="226" spans="2:3" x14ac:dyDescent="0.2">
      <c r="B226" s="143" t="s">
        <v>654</v>
      </c>
      <c r="C226" s="143" t="s">
        <v>655</v>
      </c>
    </row>
    <row r="227" spans="2:3" x14ac:dyDescent="0.2">
      <c r="B227" s="143" t="s">
        <v>657</v>
      </c>
      <c r="C227" s="143" t="s">
        <v>656</v>
      </c>
    </row>
    <row r="228" spans="2:3" x14ac:dyDescent="0.2">
      <c r="B228" s="44" t="s">
        <v>658</v>
      </c>
      <c r="C228" s="44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45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D22" sqref="D22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0.285156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80" t="str">
        <f>ESF!A1</f>
        <v>FIDEICOMISO CIUDAD INDUSTRIAL DE LEON</v>
      </c>
      <c r="B1" s="180"/>
      <c r="C1" s="180"/>
      <c r="D1" s="49" t="s">
        <v>179</v>
      </c>
      <c r="E1" s="50">
        <f>'Notas a los Edos Financieros'!D1</f>
        <v>2021</v>
      </c>
    </row>
    <row r="2" spans="1:5" ht="18.95" customHeight="1" x14ac:dyDescent="0.2">
      <c r="A2" s="180" t="s">
        <v>454</v>
      </c>
      <c r="B2" s="180"/>
      <c r="C2" s="180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80" t="str">
        <f>ESF!A3</f>
        <v>Correspondiente del 01 de Enero al 31 de Marzo de 2021</v>
      </c>
      <c r="B3" s="180"/>
      <c r="C3" s="180"/>
      <c r="D3" s="49" t="s">
        <v>182</v>
      </c>
      <c r="E3" s="50">
        <f>'Notas a los Edos Financieros'!D3</f>
        <v>1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158</v>
      </c>
      <c r="B6" s="53"/>
      <c r="C6" s="53"/>
      <c r="D6" s="53"/>
      <c r="E6" s="53"/>
    </row>
    <row r="7" spans="1:5" ht="10.1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683</v>
      </c>
    </row>
    <row r="9" spans="1:5" x14ac:dyDescent="0.2">
      <c r="A9" s="55">
        <v>3120</v>
      </c>
      <c r="B9" s="51" t="s">
        <v>455</v>
      </c>
      <c r="C9" s="160">
        <v>7223179.1500000004</v>
      </c>
      <c r="D9" s="51" t="s">
        <v>684</v>
      </c>
      <c r="E9" s="51" t="s">
        <v>683</v>
      </c>
    </row>
    <row r="10" spans="1:5" x14ac:dyDescent="0.2">
      <c r="A10" s="55">
        <v>3130</v>
      </c>
      <c r="B10" s="51" t="s">
        <v>456</v>
      </c>
      <c r="C10" s="160">
        <v>147196540.21000001</v>
      </c>
      <c r="D10" s="51" t="s">
        <v>685</v>
      </c>
      <c r="E10" s="51" t="s">
        <v>683</v>
      </c>
    </row>
    <row r="12" spans="1:5" ht="10.15" x14ac:dyDescent="0.2">
      <c r="A12" s="53" t="s">
        <v>159</v>
      </c>
      <c r="B12" s="53"/>
      <c r="C12" s="53"/>
      <c r="D12" s="53"/>
      <c r="E12" s="53"/>
    </row>
    <row r="13" spans="1:5" ht="10.1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0">
        <v>-5332.32</v>
      </c>
      <c r="D14" s="51" t="s">
        <v>686</v>
      </c>
    </row>
    <row r="15" spans="1:5" x14ac:dyDescent="0.2">
      <c r="A15" s="55">
        <v>3220</v>
      </c>
      <c r="B15" s="51" t="s">
        <v>459</v>
      </c>
      <c r="C15" s="160">
        <v>-48151641.859999999</v>
      </c>
      <c r="D15" s="51" t="s">
        <v>686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ht="10.15" x14ac:dyDescent="0.2">
      <c r="A21" s="55">
        <v>3240</v>
      </c>
      <c r="B21" s="51" t="s">
        <v>465</v>
      </c>
      <c r="C21" s="56">
        <v>0</v>
      </c>
    </row>
    <row r="22" spans="1:3" ht="10.15" x14ac:dyDescent="0.2">
      <c r="A22" s="55">
        <v>3241</v>
      </c>
      <c r="B22" s="51" t="s">
        <v>466</v>
      </c>
      <c r="C22" s="56">
        <v>0</v>
      </c>
    </row>
    <row r="23" spans="1:3" ht="10.15" x14ac:dyDescent="0.2">
      <c r="A23" s="55">
        <v>3242</v>
      </c>
      <c r="B23" s="51" t="s">
        <v>467</v>
      </c>
      <c r="C23" s="56">
        <v>0</v>
      </c>
    </row>
    <row r="24" spans="1:3" ht="10.15" x14ac:dyDescent="0.2">
      <c r="A24" s="55">
        <v>3243</v>
      </c>
      <c r="B24" s="51" t="s">
        <v>468</v>
      </c>
      <c r="C24" s="56">
        <v>0</v>
      </c>
    </row>
    <row r="25" spans="1:3" ht="10.15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ht="10.15" x14ac:dyDescent="0.2">
      <c r="A27" s="55">
        <v>3252</v>
      </c>
      <c r="B27" s="51" t="s">
        <v>471</v>
      </c>
      <c r="C27" s="56">
        <v>0</v>
      </c>
    </row>
    <row r="29" spans="1:3" ht="10.15" x14ac:dyDescent="0.2">
      <c r="B29" s="42" t="s">
        <v>649</v>
      </c>
    </row>
    <row r="33" spans="2:3" x14ac:dyDescent="0.2">
      <c r="B33" s="199" t="s">
        <v>653</v>
      </c>
      <c r="C33" s="199" t="s">
        <v>653</v>
      </c>
    </row>
    <row r="34" spans="2:3" ht="10.15" x14ac:dyDescent="0.2">
      <c r="B34" s="143" t="s">
        <v>654</v>
      </c>
      <c r="C34" s="143" t="s">
        <v>655</v>
      </c>
    </row>
    <row r="35" spans="2:3" x14ac:dyDescent="0.2">
      <c r="B35" s="143" t="s">
        <v>657</v>
      </c>
      <c r="C35" s="143" t="s">
        <v>656</v>
      </c>
    </row>
    <row r="36" spans="2:3" x14ac:dyDescent="0.2">
      <c r="B36" s="55" t="s">
        <v>658</v>
      </c>
      <c r="C36" s="55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31.42578125" style="51" customWidth="1"/>
    <col min="4" max="4" width="29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3">
      <c r="A1" s="180" t="str">
        <f>ESF!A1</f>
        <v>FIDEICOMISO CIUDAD INDUSTRIAL DE LEON</v>
      </c>
      <c r="B1" s="180"/>
      <c r="C1" s="180"/>
      <c r="D1" s="49" t="s">
        <v>179</v>
      </c>
      <c r="E1" s="50">
        <f>'Notas a los Edos Financieros'!D1</f>
        <v>2021</v>
      </c>
    </row>
    <row r="2" spans="1:5" s="57" customFormat="1" ht="18.95" customHeight="1" x14ac:dyDescent="0.3">
      <c r="A2" s="180" t="s">
        <v>472</v>
      </c>
      <c r="B2" s="180"/>
      <c r="C2" s="180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3">
      <c r="A3" s="180" t="str">
        <f>ESF!A3</f>
        <v>Correspondiente del 01 de Enero al 31 de Marzo de 2021</v>
      </c>
      <c r="B3" s="180"/>
      <c r="C3" s="180"/>
      <c r="D3" s="49" t="s">
        <v>182</v>
      </c>
      <c r="E3" s="50">
        <f>'Notas a los Edos Financieros'!D3</f>
        <v>1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160</v>
      </c>
      <c r="B6" s="53"/>
      <c r="C6" s="53"/>
      <c r="D6" s="53"/>
    </row>
    <row r="7" spans="1:5" ht="10.15" x14ac:dyDescent="0.2">
      <c r="A7" s="54" t="s">
        <v>146</v>
      </c>
      <c r="B7" s="54" t="s">
        <v>616</v>
      </c>
      <c r="C7" s="121">
        <v>2021</v>
      </c>
      <c r="D7" s="121">
        <v>2020</v>
      </c>
    </row>
    <row r="8" spans="1:5" x14ac:dyDescent="0.2">
      <c r="A8" s="55">
        <v>1111</v>
      </c>
      <c r="B8" s="51" t="s">
        <v>473</v>
      </c>
      <c r="C8" s="160">
        <v>2655.47</v>
      </c>
      <c r="D8" s="162">
        <v>2655.47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0">
        <v>4006817.57</v>
      </c>
      <c r="D10" s="162">
        <v>39033717.640000001</v>
      </c>
    </row>
    <row r="11" spans="1:5" ht="10.1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ht="10.1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ht="10.15" x14ac:dyDescent="0.2">
      <c r="A15" s="62">
        <v>1110</v>
      </c>
      <c r="B15" s="132" t="s">
        <v>611</v>
      </c>
      <c r="C15" s="161">
        <f>SUM(C8:C13)</f>
        <v>4009473.04</v>
      </c>
      <c r="D15" s="161">
        <f>SUM(D8:D13)</f>
        <v>39036373.109999999</v>
      </c>
    </row>
    <row r="18" spans="1:4" ht="10.15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ht="10.15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ht="10.15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ht="10.15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ht="10.15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ht="10.15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ht="10.15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ht="10.15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ht="10.15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ht="10.15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ht="10.15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ht="10.15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ht="10.15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1">
        <v>2021</v>
      </c>
      <c r="D46" s="121">
        <v>2020</v>
      </c>
    </row>
    <row r="47" spans="1:4" x14ac:dyDescent="0.2">
      <c r="A47" s="62">
        <v>3210</v>
      </c>
      <c r="B47" s="63" t="s">
        <v>612</v>
      </c>
      <c r="C47" s="161">
        <v>-5332.32</v>
      </c>
      <c r="D47" s="161">
        <v>560874.92000000004</v>
      </c>
    </row>
    <row r="48" spans="1:4" x14ac:dyDescent="0.2">
      <c r="A48" s="55"/>
      <c r="B48" s="132" t="s">
        <v>617</v>
      </c>
      <c r="C48" s="161">
        <f>+C61</f>
        <v>6349.59</v>
      </c>
      <c r="D48" s="161">
        <f>+D61</f>
        <v>88033.46</v>
      </c>
    </row>
    <row r="49" spans="1:4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61">
        <f>C67+C69</f>
        <v>6349.59</v>
      </c>
      <c r="D61" s="161">
        <f>D67+D69</f>
        <v>88033.46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3163.79</v>
      </c>
      <c r="D67" s="162">
        <v>75291.8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3185.8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1017.2700000000004</v>
      </c>
      <c r="D113" s="161">
        <f>D47+D48-D102</f>
        <v>648908.38</v>
      </c>
    </row>
    <row r="115" spans="1:4" x14ac:dyDescent="0.2">
      <c r="B115" s="42" t="s">
        <v>649</v>
      </c>
    </row>
    <row r="120" spans="1:4" x14ac:dyDescent="0.2">
      <c r="B120" s="143" t="s">
        <v>653</v>
      </c>
      <c r="C120" s="143" t="s">
        <v>660</v>
      </c>
    </row>
    <row r="121" spans="1:4" x14ac:dyDescent="0.2">
      <c r="B121" s="143" t="s">
        <v>654</v>
      </c>
      <c r="C121" s="143" t="s">
        <v>655</v>
      </c>
    </row>
    <row r="122" spans="1:4" x14ac:dyDescent="0.2">
      <c r="B122" s="143" t="s">
        <v>657</v>
      </c>
      <c r="C122" s="143" t="s">
        <v>656</v>
      </c>
    </row>
    <row r="123" spans="1:4" x14ac:dyDescent="0.2">
      <c r="B123" s="55" t="s">
        <v>658</v>
      </c>
      <c r="C123" s="55" t="s">
        <v>659</v>
      </c>
    </row>
    <row r="130" spans="8:8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45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2021-04-14T16:25:31Z</cp:lastPrinted>
  <dcterms:created xsi:type="dcterms:W3CDTF">2012-12-11T20:36:24Z</dcterms:created>
  <dcterms:modified xsi:type="dcterms:W3CDTF">2021-04-14T16:25:37Z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